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14" documentId="11_B0EC857772824335185115290BFF2DC2981EAD68" xr6:coauthVersionLast="47" xr6:coauthVersionMax="47" xr10:uidLastSave="{D8B4C1E3-5A58-471F-8A18-1D78762D8A53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38" i="1"/>
  <c r="D45" i="1" l="1"/>
  <c r="D46" i="1" s="1"/>
  <c r="D47" i="1" s="1"/>
  <c r="D48" i="1" s="1"/>
  <c r="D1" i="1" l="1"/>
  <c r="D43" i="1" l="1"/>
  <c r="D42" i="1" s="1"/>
  <c r="D39" i="1"/>
  <c r="D40" i="1" s="1"/>
  <c r="D41" i="1" s="1"/>
  <c r="C29" i="1"/>
  <c r="C32" i="1" s="1"/>
  <c r="C30" i="1"/>
  <c r="C33" i="1" s="1"/>
  <c r="C9" i="1" l="1"/>
  <c r="D54" i="1" l="1"/>
  <c r="D52" i="1"/>
  <c r="D53" i="1"/>
  <c r="D50" i="1" l="1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162"/>
          </rPr>
          <t>Yazar:</t>
        </r>
        <r>
          <rPr>
            <sz val="12"/>
            <color indexed="81"/>
            <rFont val="Tahoma"/>
            <family val="2"/>
            <charset val="162"/>
          </rPr>
          <t xml:space="preserve">
MAVİ ile işaretli hücrelere değerleri girdiğinizde, diğer hücreler YEŞİL otomatik olarak hesaplanmaktadır.</t>
        </r>
      </text>
    </comment>
  </commentList>
</comments>
</file>

<file path=xl/sharedStrings.xml><?xml version="1.0" encoding="utf-8"?>
<sst xmlns="http://schemas.openxmlformats.org/spreadsheetml/2006/main" count="56" uniqueCount="51">
  <si>
    <t>KAPI ÖLÇÜLERİ</t>
  </si>
  <si>
    <t>BOYA</t>
  </si>
  <si>
    <t>OPSİYONLAR</t>
  </si>
  <si>
    <t>HAREKETLİ CAM</t>
  </si>
  <si>
    <t>SABİT CAM</t>
  </si>
  <si>
    <t>CAM RENGİ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</si>
  <si>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</si>
  <si>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</si>
  <si>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</si>
  <si>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</si>
  <si>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</si>
  <si>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</si>
  <si>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</si>
  <si>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</si>
  <si>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</si>
  <si>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</si>
  <si>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Schmelz kasa profil L: 4000 mm</t>
  </si>
  <si>
    <t>Schmelz orta kapak profil L: 4000 mm</t>
  </si>
  <si>
    <t>Kıl fitil 60 lık</t>
  </si>
  <si>
    <t>Kapak lastiği</t>
  </si>
  <si>
    <t>Öpüşme lastiği</t>
  </si>
  <si>
    <t>Cam lastiği I30</t>
  </si>
  <si>
    <t>Ray profil yapışkanı</t>
  </si>
  <si>
    <t>SIRA NO</t>
  </si>
  <si>
    <t>DİJİTAL KONUM AHANTARI</t>
  </si>
  <si>
    <t>KAPI YÜKSEKLİĞİ ( H ) mm</t>
  </si>
  <si>
    <t>NET GEÇİŞ GENİŞLİĞİ  ( L ) mm</t>
  </si>
  <si>
    <t>KAPI GENİŞLİĞİ  ( L ) mm</t>
  </si>
  <si>
    <t>HAREKETLİ CAM GENİŞLİĞİ   ( L ) mm</t>
  </si>
  <si>
    <t>HAREKETLİ CAM YÜKSEKLİĞİ  ( H ) mm</t>
  </si>
  <si>
    <t>Fotosel kolonu L:2500 mm</t>
  </si>
  <si>
    <t>Schmelz alt kapak profil L: 4000 mm</t>
  </si>
  <si>
    <t>Tekerlek ray çıtası L: 4000 mm</t>
  </si>
  <si>
    <t>I30 Etek profil L: 3200 mm</t>
  </si>
  <si>
    <t>I30 Kalın dikme profil L: 2400 mm</t>
  </si>
  <si>
    <t>I30 İnce dikme profil L: 2400 mm</t>
  </si>
  <si>
    <t>FİRMA ADI</t>
  </si>
  <si>
    <t>ÜRETİM KODU</t>
  </si>
  <si>
    <t xml:space="preserve">TARİH </t>
  </si>
  <si>
    <t>FOTOSEL TAKIMI</t>
  </si>
  <si>
    <t>UZAKTAN KUMANDA</t>
  </si>
  <si>
    <t>ŞİFRELİ KEYPAD</t>
  </si>
  <si>
    <t>RADAR</t>
  </si>
  <si>
    <t>ELEKTROMEKANİK KİLİT</t>
  </si>
  <si>
    <t xml:space="preserve"> NET GEÇİŞ YÜKSEKLİĞİ  ( h ) mm</t>
  </si>
  <si>
    <t>MOTOR ADET</t>
  </si>
  <si>
    <t xml:space="preserve"> SCHMELZ - EXPERT 2 HAREKETLİ TELESKOPİK I30 KANAT ÜRETİM FORMU</t>
  </si>
  <si>
    <t>AÇILIŞ YÖNÜ</t>
  </si>
  <si>
    <t>SOL</t>
  </si>
  <si>
    <t>ELOKSAL</t>
  </si>
  <si>
    <t>Karşılık fotosel kolonu L: 2400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</si>
</sst>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Arial Tur"/>
      <charset val="162"/>
    </font>
    <font>
      <b/>
      <sz val="12"/>
      <color indexed="81"/>
      <name val="Tahoma"/>
      <family val="2"/>
      <charset val="162"/>
    </font>
    <font>
      <sz val="12"/>
      <color indexed="81"/>
      <name val="Tahoma"/>
      <family val="2"/>
      <charset val="162"/>
    </font>
    <font>
      <b/>
      <sz val="12"/>
      <color indexed="9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4"/>
      <name val="Arial Tur"/>
      <charset val="162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center"/>
    </xf>
    <xf numFmtId="0" fontId="7" fillId="0" borderId="5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8" xfId="0" applyFont="1" applyBorder="1"/>
    <xf numFmtId="0" fontId="7" fillId="0" borderId="5" xfId="0" applyFont="1" applyFill="1" applyBorder="1" applyAlignment="1" applyProtection="1">
      <alignment horizontal="left" wrapText="1"/>
    </xf>
    <xf numFmtId="0" fontId="11" fillId="3" borderId="2" xfId="0" applyFont="1" applyFill="1" applyBorder="1" applyAlignment="1" applyProtection="1">
      <alignment horizontal="right"/>
    </xf>
    <xf numFmtId="3" fontId="11" fillId="3" borderId="9" xfId="0" applyNumberFormat="1" applyFont="1" applyFill="1" applyBorder="1" applyAlignment="1" applyProtection="1"/>
    <xf numFmtId="14" fontId="1" fillId="0" borderId="2" xfId="0" applyNumberFormat="1" applyFont="1" applyFill="1" applyBorder="1" applyAlignment="1" applyProtection="1">
      <alignment horizontal="right" vertical="center"/>
    </xf>
    <xf numFmtId="14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3" fontId="8" fillId="3" borderId="2" xfId="0" applyNumberFormat="1" applyFont="1" applyFill="1" applyBorder="1" applyAlignment="1" applyProtection="1">
      <alignment horizontal="center"/>
    </xf>
    <xf numFmtId="3" fontId="8" fillId="3" borderId="9" xfId="0" applyNumberFormat="1" applyFont="1" applyFill="1" applyBorder="1" applyAlignment="1" applyProtection="1">
      <alignment horizontal="center"/>
    </xf>
    <xf numFmtId="3" fontId="9" fillId="3" borderId="2" xfId="0" applyNumberFormat="1" applyFont="1" applyFill="1" applyBorder="1" applyAlignment="1" applyProtection="1">
      <alignment horizontal="center"/>
    </xf>
    <xf numFmtId="3" fontId="9" fillId="3" borderId="9" xfId="0" applyNumberFormat="1" applyFont="1" applyFill="1" applyBorder="1" applyAlignment="1" applyProtection="1">
      <alignment horizontal="center"/>
    </xf>
    <xf numFmtId="0" fontId="0" fillId="4" borderId="1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0" fontId="13" fillId="0" borderId="2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/>
    </xf>
    <xf numFmtId="3" fontId="7" fillId="0" borderId="9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3" fontId="7" fillId="2" borderId="9" xfId="0" applyNumberFormat="1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218167</xdr:rowOff>
    </xdr:from>
    <xdr:to>
      <xdr:col>1</xdr:col>
      <xdr:colOff>1564820</xdr:colOff>
      <xdr:row>1</xdr:row>
      <xdr:rowOff>267982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8167"/>
          <a:ext cx="1809749" cy="70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1617436</xdr:colOff>
      <xdr:row>0</xdr:row>
      <xdr:rowOff>319771</xdr:rowOff>
    </xdr:from>
    <xdr:to>
      <xdr:col>1</xdr:col>
      <xdr:colOff>2665186</xdr:colOff>
      <xdr:row>1</xdr:row>
      <xdr:rowOff>238003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615" y="319771"/>
          <a:ext cx="1047750" cy="5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2789463</xdr:colOff>
      <xdr:row>0</xdr:row>
      <xdr:rowOff>149679</xdr:rowOff>
    </xdr:from>
    <xdr:to>
      <xdr:col>1</xdr:col>
      <xdr:colOff>5280942</xdr:colOff>
      <xdr:row>0</xdr:row>
      <xdr:rowOff>489858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2" y="149679"/>
          <a:ext cx="2491479" cy="340179"/>
        </a:xfrm>
        <a:prstGeom prst="rect">
          <a:avLst/>
        </a:prstGeom>
      </xdr:spPr>
    </xdr:pic>
    <xdr:clientData/>
  </xdr:twoCellAnchor>
  <xdr:twoCellAnchor editAs="oneCell">
    <xdr:from>
      <xdr:col>1</xdr:col>
      <xdr:colOff>2803072</xdr:colOff>
      <xdr:row>0</xdr:row>
      <xdr:rowOff>571500</xdr:rowOff>
    </xdr:from>
    <xdr:to>
      <xdr:col>1</xdr:col>
      <xdr:colOff>5211536</xdr:colOff>
      <xdr:row>1</xdr:row>
      <xdr:rowOff>412576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571500"/>
          <a:ext cx="2408464" cy="494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5"/>
  <sheetViews>
    <sheetView tabSelected="1" topLeftCell="A27" zoomScale="70" zoomScaleNormal="70" workbookViewId="0">
      <selection activeCell="G45" sqref="G45"/>
    </sheetView>
  </sheetViews>
  <sheetFormatPr defaultRowHeight="15" x14ac:dyDescent="0.25"/>
  <cols>
    <col min="1" max="1" width="5" bestFit="1" customWidth="1"/>
    <col min="2" max="2" width="80.85546875" customWidth="1"/>
    <col min="3" max="3" width="17.5703125" customWidth="1"/>
    <col min="4" max="4" width="21.7109375" customWidth="1"/>
  </cols>
  <sheetData>
    <row r="1" spans="1:4" ht="51" customHeight="1" x14ac:dyDescent="0.25">
      <c r="A1" s="44"/>
      <c r="B1" s="44"/>
      <c r="C1" s="12" t="s">
        <v>38</v>
      </c>
      <c r="D1" s="13">
        <f ca="1">TODAY()</f>
        <v>44762</v>
      </c>
    </row>
    <row r="2" spans="1:4" ht="39" customHeight="1" x14ac:dyDescent="0.25">
      <c r="A2" s="44"/>
      <c r="B2" s="44"/>
      <c r="C2" s="4" t="s">
        <v>36</v>
      </c>
      <c r="D2" s="13"/>
    </row>
    <row r="3" spans="1:4" ht="39" customHeight="1" x14ac:dyDescent="0.25">
      <c r="A3" s="45" t="s">
        <v>46</v>
      </c>
      <c r="B3" s="45"/>
      <c r="C3" s="4" t="s">
        <v>37</v>
      </c>
      <c r="D3" s="13"/>
    </row>
    <row r="4" spans="1:4" ht="39" customHeight="1" x14ac:dyDescent="0.25">
      <c r="A4" s="2" t="s">
        <v>23</v>
      </c>
      <c r="B4" s="3"/>
      <c r="C4" s="4" t="s">
        <v>14</v>
      </c>
      <c r="D4" s="14">
        <v>1</v>
      </c>
    </row>
    <row r="5" spans="1:4" ht="15.75" x14ac:dyDescent="0.25">
      <c r="A5" s="50"/>
      <c r="B5" s="51"/>
      <c r="C5" s="51" t="s">
        <v>0</v>
      </c>
      <c r="D5" s="43"/>
    </row>
    <row r="6" spans="1:4" ht="18.75" x14ac:dyDescent="0.3">
      <c r="A6" s="5">
        <v>1</v>
      </c>
      <c r="B6" s="6" t="s">
        <v>1</v>
      </c>
      <c r="C6" s="46" t="s">
        <v>49</v>
      </c>
      <c r="D6" s="47"/>
    </row>
    <row r="7" spans="1:4" ht="18.75" x14ac:dyDescent="0.3">
      <c r="A7" s="5">
        <v>2</v>
      </c>
      <c r="B7" s="6" t="s">
        <v>27</v>
      </c>
      <c r="C7" s="46">
        <f>D45+10</f>
        <v>2320</v>
      </c>
      <c r="D7" s="47"/>
    </row>
    <row r="8" spans="1:4" ht="18.75" x14ac:dyDescent="0.3">
      <c r="A8" s="5">
        <v>3</v>
      </c>
      <c r="B8" s="6" t="s">
        <v>26</v>
      </c>
      <c r="C8" s="48">
        <v>1440</v>
      </c>
      <c r="D8" s="49"/>
    </row>
    <row r="9" spans="1:4" ht="18.75" x14ac:dyDescent="0.3">
      <c r="A9" s="5">
        <v>4</v>
      </c>
      <c r="B9" s="6" t="s">
        <v>25</v>
      </c>
      <c r="C9" s="46">
        <f>C10+100</f>
        <v>2200</v>
      </c>
      <c r="D9" s="47"/>
    </row>
    <row r="10" spans="1:4" ht="18.75" x14ac:dyDescent="0.3">
      <c r="A10" s="5">
        <v>5</v>
      </c>
      <c r="B10" s="6" t="s">
        <v>44</v>
      </c>
      <c r="C10" s="48">
        <v>2100</v>
      </c>
      <c r="D10" s="49"/>
    </row>
    <row r="11" spans="1:4" ht="18.75" x14ac:dyDescent="0.3">
      <c r="A11" s="5">
        <v>6</v>
      </c>
      <c r="B11" s="7" t="s">
        <v>47</v>
      </c>
      <c r="C11" s="46" t="s">
        <v>48</v>
      </c>
      <c r="D11" s="47"/>
    </row>
    <row r="12" spans="1:4" ht="15.75" x14ac:dyDescent="0.25">
      <c r="A12" s="19"/>
      <c r="B12" s="20"/>
      <c r="C12" s="42" t="s">
        <v>2</v>
      </c>
      <c r="D12" s="43"/>
    </row>
    <row r="13" spans="1:4" ht="18.75" x14ac:dyDescent="0.3">
      <c r="A13" s="5">
        <v>1</v>
      </c>
      <c r="B13" s="6" t="s">
        <v>45</v>
      </c>
      <c r="C13" s="24">
        <v>2</v>
      </c>
      <c r="D13" s="25"/>
    </row>
    <row r="14" spans="1:4" ht="18.75" x14ac:dyDescent="0.3">
      <c r="A14" s="5">
        <v>2</v>
      </c>
      <c r="B14" s="6" t="s">
        <v>39</v>
      </c>
      <c r="C14" s="24">
        <v>1</v>
      </c>
      <c r="D14" s="25"/>
    </row>
    <row r="15" spans="1:4" ht="18.75" x14ac:dyDescent="0.3">
      <c r="A15" s="5">
        <v>3</v>
      </c>
      <c r="B15" s="6" t="s">
        <v>24</v>
      </c>
      <c r="C15" s="24">
        <v>1</v>
      </c>
      <c r="D15" s="25"/>
    </row>
    <row r="16" spans="1:4" ht="18.75" x14ac:dyDescent="0.3">
      <c r="A16" s="5">
        <v>4</v>
      </c>
      <c r="B16" s="6" t="s">
        <v>42</v>
      </c>
      <c r="C16" s="24">
        <v>0</v>
      </c>
      <c r="D16" s="25"/>
    </row>
    <row r="17" spans="1:4" ht="18.75" x14ac:dyDescent="0.3">
      <c r="A17" s="5">
        <v>5</v>
      </c>
      <c r="B17" s="6" t="s">
        <v>10</v>
      </c>
      <c r="C17" s="24">
        <v>2</v>
      </c>
      <c r="D17" s="25"/>
    </row>
    <row r="18" spans="1:4" ht="18.75" x14ac:dyDescent="0.3">
      <c r="A18" s="5">
        <v>6</v>
      </c>
      <c r="B18" s="6" t="s">
        <v>43</v>
      </c>
      <c r="C18" s="26">
        <v>0</v>
      </c>
      <c r="D18" s="27"/>
    </row>
    <row r="19" spans="1:4" ht="18.75" x14ac:dyDescent="0.3">
      <c r="A19" s="5">
        <v>7</v>
      </c>
      <c r="B19" s="6" t="s">
        <v>40</v>
      </c>
      <c r="C19" s="26">
        <v>0</v>
      </c>
      <c r="D19" s="27"/>
    </row>
    <row r="20" spans="1:4" ht="18.75" x14ac:dyDescent="0.3">
      <c r="A20" s="5">
        <v>8</v>
      </c>
      <c r="B20" s="7" t="s">
        <v>3</v>
      </c>
      <c r="C20" s="26">
        <v>0</v>
      </c>
      <c r="D20" s="27"/>
    </row>
    <row r="21" spans="1:4" ht="18.75" x14ac:dyDescent="0.3">
      <c r="A21" s="5">
        <v>9</v>
      </c>
      <c r="B21" s="6" t="s">
        <v>4</v>
      </c>
      <c r="C21" s="26">
        <v>0</v>
      </c>
      <c r="D21" s="27"/>
    </row>
    <row r="22" spans="1:4" ht="18.75" x14ac:dyDescent="0.3">
      <c r="A22" s="5">
        <v>10</v>
      </c>
      <c r="B22" s="6" t="s">
        <v>5</v>
      </c>
      <c r="C22" s="26">
        <v>0</v>
      </c>
      <c r="D22" s="27"/>
    </row>
    <row r="23" spans="1:4" ht="18.75" x14ac:dyDescent="0.3">
      <c r="A23" s="5">
        <v>11</v>
      </c>
      <c r="B23" s="7" t="s">
        <v>41</v>
      </c>
      <c r="C23" s="26">
        <v>0</v>
      </c>
      <c r="D23" s="27"/>
    </row>
    <row r="24" spans="1:4" ht="18.75" x14ac:dyDescent="0.3">
      <c r="A24" s="5">
        <v>12</v>
      </c>
      <c r="B24" s="6" t="s">
        <v>6</v>
      </c>
      <c r="C24" s="26">
        <v>0</v>
      </c>
      <c r="D24" s="27"/>
    </row>
    <row r="25" spans="1:4" ht="18.75" x14ac:dyDescent="0.3">
      <c r="A25" s="5">
        <v>13</v>
      </c>
      <c r="B25" s="6" t="s">
        <v>7</v>
      </c>
      <c r="C25" s="26">
        <v>0</v>
      </c>
      <c r="D25" s="27"/>
    </row>
    <row r="26" spans="1:4" ht="18.75" x14ac:dyDescent="0.3">
      <c r="A26" s="5">
        <v>14</v>
      </c>
      <c r="B26" s="6" t="s">
        <v>8</v>
      </c>
      <c r="C26" s="26">
        <v>0</v>
      </c>
      <c r="D26" s="27"/>
    </row>
    <row r="27" spans="1:4" ht="18.75" x14ac:dyDescent="0.3">
      <c r="A27" s="5">
        <v>15</v>
      </c>
      <c r="B27" s="6" t="s">
        <v>9</v>
      </c>
      <c r="C27" s="26">
        <v>0</v>
      </c>
      <c r="D27" s="27"/>
    </row>
    <row r="28" spans="1:4" ht="15.75" x14ac:dyDescent="0.25">
      <c r="A28" s="21" t="s">
        <v>11</v>
      </c>
      <c r="B28" s="22"/>
      <c r="C28" s="22"/>
      <c r="D28" s="23"/>
    </row>
    <row r="29" spans="1:4" ht="18.75" x14ac:dyDescent="0.3">
      <c r="A29" s="1"/>
      <c r="B29" s="6" t="s">
        <v>28</v>
      </c>
      <c r="C29" s="15">
        <f>D38+20</f>
        <v>700</v>
      </c>
      <c r="D29" s="16"/>
    </row>
    <row r="30" spans="1:4" ht="18.75" x14ac:dyDescent="0.3">
      <c r="A30" s="1"/>
      <c r="B30" s="6" t="s">
        <v>29</v>
      </c>
      <c r="C30" s="15">
        <f>C10-130</f>
        <v>1970</v>
      </c>
      <c r="D30" s="16"/>
    </row>
    <row r="31" spans="1:4" ht="18.75" x14ac:dyDescent="0.3">
      <c r="A31" s="1"/>
      <c r="B31" s="6" t="s">
        <v>12</v>
      </c>
      <c r="C31" s="17">
        <v>1</v>
      </c>
      <c r="D31" s="18"/>
    </row>
    <row r="32" spans="1:4" ht="18.75" x14ac:dyDescent="0.3">
      <c r="A32" s="1"/>
      <c r="B32" s="6" t="s">
        <v>28</v>
      </c>
      <c r="C32" s="15">
        <f>C29</f>
        <v>700</v>
      </c>
      <c r="D32" s="16"/>
    </row>
    <row r="33" spans="1:4" ht="18.75" x14ac:dyDescent="0.3">
      <c r="A33" s="1"/>
      <c r="B33" s="6" t="s">
        <v>29</v>
      </c>
      <c r="C33" s="15">
        <f>C30-10</f>
        <v>1960</v>
      </c>
      <c r="D33" s="16"/>
    </row>
    <row r="34" spans="1:4" ht="18.75" x14ac:dyDescent="0.3">
      <c r="A34" s="1"/>
      <c r="B34" s="6" t="s">
        <v>12</v>
      </c>
      <c r="C34" s="17">
        <v>1</v>
      </c>
      <c r="D34" s="18"/>
    </row>
    <row r="35" spans="1:4" ht="15.75" customHeight="1" x14ac:dyDescent="0.25">
      <c r="A35" s="36" t="s">
        <v>13</v>
      </c>
      <c r="B35" s="37"/>
      <c r="C35" s="28" t="s">
        <v>14</v>
      </c>
      <c r="D35" s="29" t="s">
        <v>15</v>
      </c>
    </row>
    <row r="36" spans="1:4" ht="15.75" customHeight="1" x14ac:dyDescent="0.25">
      <c r="A36" s="38"/>
      <c r="B36" s="39"/>
      <c r="C36" s="28"/>
      <c r="D36" s="29"/>
    </row>
    <row r="37" spans="1:4" ht="15.75" customHeight="1" x14ac:dyDescent="0.25">
      <c r="A37" s="40"/>
      <c r="B37" s="41"/>
      <c r="C37" s="28"/>
      <c r="D37" s="29"/>
    </row>
    <row r="38" spans="1:4" ht="18.75" x14ac:dyDescent="0.3">
      <c r="A38" s="8"/>
      <c r="B38" s="9" t="s">
        <v>33</v>
      </c>
      <c r="C38" s="10">
        <v>4</v>
      </c>
      <c r="D38" s="11">
        <f>(C8-80)/2</f>
        <v>680</v>
      </c>
    </row>
    <row r="39" spans="1:4" ht="18.75" x14ac:dyDescent="0.3">
      <c r="A39" s="8"/>
      <c r="B39" s="9" t="s">
        <v>34</v>
      </c>
      <c r="C39" s="10">
        <v>2</v>
      </c>
      <c r="D39" s="11">
        <f>C10-40</f>
        <v>2060</v>
      </c>
    </row>
    <row r="40" spans="1:4" ht="18.75" x14ac:dyDescent="0.3">
      <c r="A40" s="8"/>
      <c r="B40" s="9" t="s">
        <v>34</v>
      </c>
      <c r="C40" s="10">
        <v>1</v>
      </c>
      <c r="D40" s="11">
        <f>D39-10</f>
        <v>2050</v>
      </c>
    </row>
    <row r="41" spans="1:4" ht="18.75" x14ac:dyDescent="0.3">
      <c r="A41" s="8"/>
      <c r="B41" s="9" t="s">
        <v>35</v>
      </c>
      <c r="C41" s="10">
        <v>1</v>
      </c>
      <c r="D41" s="11">
        <f>D40</f>
        <v>2050</v>
      </c>
    </row>
    <row r="42" spans="1:4" ht="18.75" x14ac:dyDescent="0.3">
      <c r="A42" s="8"/>
      <c r="B42" s="9" t="s">
        <v>50</v>
      </c>
      <c r="C42" s="10">
        <v>1</v>
      </c>
      <c r="D42" s="11">
        <f>D43</f>
        <v>2100</v>
      </c>
    </row>
    <row r="43" spans="1:4" ht="18.75" x14ac:dyDescent="0.3">
      <c r="A43" s="8"/>
      <c r="B43" s="9" t="s">
        <v>30</v>
      </c>
      <c r="C43" s="10">
        <v>1</v>
      </c>
      <c r="D43" s="11">
        <f>C10</f>
        <v>2100</v>
      </c>
    </row>
    <row r="44" spans="1:4" ht="19.5" thickBot="1" x14ac:dyDescent="0.35">
      <c r="A44" s="33"/>
      <c r="B44" s="34"/>
      <c r="C44" s="34"/>
      <c r="D44" s="35"/>
    </row>
    <row r="45" spans="1:4" ht="18.75" x14ac:dyDescent="0.3">
      <c r="A45" s="8"/>
      <c r="B45" s="9" t="s">
        <v>16</v>
      </c>
      <c r="C45" s="10">
        <v>1</v>
      </c>
      <c r="D45" s="11">
        <f>C8/2*3+150</f>
        <v>2310</v>
      </c>
    </row>
    <row r="46" spans="1:4" ht="18.75" x14ac:dyDescent="0.3">
      <c r="A46" s="8"/>
      <c r="B46" s="9" t="s">
        <v>17</v>
      </c>
      <c r="C46" s="10">
        <v>1</v>
      </c>
      <c r="D46" s="11">
        <f>D45</f>
        <v>2310</v>
      </c>
    </row>
    <row r="47" spans="1:4" ht="18.75" x14ac:dyDescent="0.3">
      <c r="A47" s="8"/>
      <c r="B47" s="9" t="s">
        <v>31</v>
      </c>
      <c r="C47" s="10">
        <v>1</v>
      </c>
      <c r="D47" s="11">
        <f t="shared" ref="D47:D48" si="0">D46</f>
        <v>2310</v>
      </c>
    </row>
    <row r="48" spans="1:4" ht="18.75" x14ac:dyDescent="0.3">
      <c r="A48" s="8"/>
      <c r="B48" s="9" t="s">
        <v>32</v>
      </c>
      <c r="C48" s="10">
        <v>1</v>
      </c>
      <c r="D48" s="11">
        <f t="shared" si="0"/>
        <v>2310</v>
      </c>
    </row>
    <row r="49" spans="1:4" ht="19.5" thickBot="1" x14ac:dyDescent="0.35">
      <c r="A49" s="33"/>
      <c r="B49" s="34"/>
      <c r="C49" s="34"/>
      <c r="D49" s="35"/>
    </row>
    <row r="50" spans="1:4" ht="18.75" x14ac:dyDescent="0.3">
      <c r="A50" s="8"/>
      <c r="B50" s="9" t="s">
        <v>18</v>
      </c>
      <c r="C50" s="10">
        <v>1</v>
      </c>
      <c r="D50" s="11">
        <f>D39*C39+C43*D43</f>
        <v>6220</v>
      </c>
    </row>
    <row r="51" spans="1:4" ht="18.75" x14ac:dyDescent="0.3">
      <c r="A51" s="8"/>
      <c r="B51" s="9" t="s">
        <v>19</v>
      </c>
      <c r="C51" s="10">
        <v>1</v>
      </c>
      <c r="D51" s="11">
        <f>D46+100</f>
        <v>2410</v>
      </c>
    </row>
    <row r="52" spans="1:4" ht="18.75" x14ac:dyDescent="0.3">
      <c r="A52" s="8"/>
      <c r="B52" s="9" t="s">
        <v>20</v>
      </c>
      <c r="C52" s="10">
        <v>1</v>
      </c>
      <c r="D52" s="11">
        <f>D41*2+80</f>
        <v>4180</v>
      </c>
    </row>
    <row r="53" spans="1:4" ht="18.75" x14ac:dyDescent="0.3">
      <c r="A53" s="8"/>
      <c r="B53" s="9" t="s">
        <v>21</v>
      </c>
      <c r="C53" s="10">
        <v>1</v>
      </c>
      <c r="D53" s="11">
        <f>2*(D38+D39)*2</f>
        <v>10960</v>
      </c>
    </row>
    <row r="54" spans="1:4" ht="18.75" x14ac:dyDescent="0.3">
      <c r="A54" s="8"/>
      <c r="B54" s="9" t="s">
        <v>22</v>
      </c>
      <c r="C54" s="10">
        <v>1</v>
      </c>
      <c r="D54" s="11">
        <f>D48</f>
        <v>2310</v>
      </c>
    </row>
    <row r="55" spans="1:4" ht="15.75" thickBot="1" x14ac:dyDescent="0.3">
      <c r="A55" s="30"/>
      <c r="B55" s="31"/>
      <c r="C55" s="31"/>
      <c r="D55" s="32"/>
    </row>
  </sheetData>
  <mergeCells count="40">
    <mergeCell ref="A1:B2"/>
    <mergeCell ref="A3:B3"/>
    <mergeCell ref="C11:D11"/>
    <mergeCell ref="C6:D6"/>
    <mergeCell ref="C7:D7"/>
    <mergeCell ref="C8:D8"/>
    <mergeCell ref="C9:D9"/>
    <mergeCell ref="C10:D10"/>
    <mergeCell ref="A5:B5"/>
    <mergeCell ref="C5:D5"/>
    <mergeCell ref="C21:D21"/>
    <mergeCell ref="C22:D22"/>
    <mergeCell ref="C19:D19"/>
    <mergeCell ref="C12:D12"/>
    <mergeCell ref="C13:D13"/>
    <mergeCell ref="C16:D16"/>
    <mergeCell ref="C14:D14"/>
    <mergeCell ref="C15:D15"/>
    <mergeCell ref="C35:C37"/>
    <mergeCell ref="D35:D37"/>
    <mergeCell ref="A55:D55"/>
    <mergeCell ref="A49:D49"/>
    <mergeCell ref="A44:D44"/>
    <mergeCell ref="A35:B37"/>
    <mergeCell ref="C32:D32"/>
    <mergeCell ref="C33:D33"/>
    <mergeCell ref="C34:D34"/>
    <mergeCell ref="A12:B12"/>
    <mergeCell ref="C31:D31"/>
    <mergeCell ref="A28:D28"/>
    <mergeCell ref="C17:D17"/>
    <mergeCell ref="C29:D29"/>
    <mergeCell ref="C30:D30"/>
    <mergeCell ref="C23:D23"/>
    <mergeCell ref="C24:D24"/>
    <mergeCell ref="C25:D25"/>
    <mergeCell ref="C26:D26"/>
    <mergeCell ref="C27:D27"/>
    <mergeCell ref="C18:D18"/>
    <mergeCell ref="C20:D20"/>
  </mergeCells>
  <pageMargins left="0.70866141732283472" right="0.51181102362204722" top="0.55118110236220474" bottom="0.74803149606299213" header="0.31496062992125984" footer="0.31496062992125984"/>
  <pageSetup paperSize="9" scale="75" orientation="portrait" horizontalDpi="0" verticalDpi="0" r:id="rId1"/>
  <headerFooter>
    <oddFooter>&amp;Cwww.schmelz.com.tr
info@zenke.com.tr
0224 443 00 96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2022-07-20T07:56:11Z</dcterms:modified>
</cp:coreProperties>
</file>